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<sst xmlns="http://schemas.openxmlformats.org/spreadsheetml/2006/main" count="38" uniqueCount="37">
  <si>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medicamente PNS</t>
  </si>
  <si>
    <t>materiale sanitare</t>
  </si>
  <si>
    <t>TOTAL</t>
  </si>
  <si>
    <t>oncologie</t>
  </si>
  <si>
    <t>diabet</t>
  </si>
  <si>
    <t>ortopedie</t>
  </si>
  <si>
    <t>Spitalul Judetean de Urgenta Deva</t>
  </si>
  <si>
    <t>Spitalul Municipal "Dr. Alexandru Simionescu" Hunedoara</t>
  </si>
  <si>
    <t>Spitalul de Urgenta Petrosani</t>
  </si>
  <si>
    <t>Spitalul Municipal Orastie</t>
  </si>
  <si>
    <t>Spitalul Municipal Lupeni</t>
  </si>
  <si>
    <t>Spitalul Municipal Brad</t>
  </si>
  <si>
    <t xml:space="preserve">TOTAL </t>
  </si>
  <si>
    <t>endocrinologie (osteoporoza)+gusa prin tiregomegalie datorata carentei de iod)</t>
  </si>
  <si>
    <t>Farmacii cu circuit deschis</t>
  </si>
  <si>
    <t>oncologie radioterapie</t>
  </si>
  <si>
    <t>SC Fresenius Deva</t>
  </si>
  <si>
    <t>* hemofilie+ talasemie</t>
  </si>
  <si>
    <t>* Deva</t>
  </si>
  <si>
    <t>osteoporoza</t>
  </si>
  <si>
    <t>gusa</t>
  </si>
  <si>
    <t xml:space="preserve">Deva </t>
  </si>
  <si>
    <t>Unitate sanitara</t>
  </si>
  <si>
    <t>Hemodializa si dializa peritoneala  TOTAL,                             din care</t>
  </si>
  <si>
    <t>seturi consumabile pompe insulina</t>
  </si>
  <si>
    <t>oncologie  cost volum</t>
  </si>
  <si>
    <t>SC DIAVERUM Petrosani</t>
  </si>
  <si>
    <t>consumabile sisteme monitorizare glicemie</t>
  </si>
  <si>
    <t>P 11474/31.12.2021;P672/01.02.2022</t>
  </si>
  <si>
    <t>Boli rare : sindromul SIDPU, MUCOPOLI         ZAHARIDOZA HURLER</t>
  </si>
  <si>
    <t>P1340/16.02.2022</t>
  </si>
  <si>
    <t>2.400.000 lei = 37,48% din 6.404.000 lei</t>
  </si>
  <si>
    <t>2.642.000 lei = 44,26% din 5.970.000 lei</t>
  </si>
  <si>
    <r>
      <t xml:space="preserve">Hemofilie </t>
    </r>
    <r>
      <rPr>
        <b/>
        <sz val="12"/>
        <rFont val="Arial"/>
        <family val="2"/>
      </rPr>
      <t xml:space="preserve"> =   24.000 (12.000+12.000) </t>
    </r>
    <r>
      <rPr>
        <b/>
        <u val="single"/>
        <sz val="12"/>
        <color indexed="10"/>
        <rFont val="Arial"/>
        <family val="2"/>
      </rPr>
      <t>Total hemofilie</t>
    </r>
    <r>
      <rPr>
        <b/>
        <sz val="12"/>
        <rFont val="Arial"/>
        <family val="2"/>
      </rPr>
      <t xml:space="preserve"> = 24.000</t>
    </r>
  </si>
  <si>
    <t>Total =        24.000</t>
  </si>
  <si>
    <t>25,40% din 504.000 lei</t>
  </si>
  <si>
    <t>Valoare de contract IANUARIE - MARTIE  2022  PROGRAME NATIONALE DE SANATATE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</si>
</sst>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</numFmts>
  <fonts count="12">
    <font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8" fillId="0" borderId="4" xfId="0" applyNumberFormat="1" applyFont="1" applyBorder="1" applyAlignment="1">
      <alignment wrapText="1"/>
    </xf>
    <xf numFmtId="3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4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4" fontId="8" fillId="0" borderId="18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3" fontId="10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4">
      <selection activeCell="A8" sqref="A8:A10"/>
    </sheetView>
  </sheetViews>
  <sheetFormatPr defaultColWidth="9.140625" defaultRowHeight="12.75"/>
  <cols>
    <col min="1" max="1" width="34.8515625" style="1" customWidth="1"/>
    <col min="2" max="2" width="20.28125" style="1" customWidth="1"/>
    <col min="3" max="5" width="23.00390625" style="1" customWidth="1"/>
    <col min="6" max="6" width="18.00390625" style="1" customWidth="1"/>
    <col min="7" max="8" width="13.7109375" style="1" customWidth="1"/>
    <col min="9" max="9" width="18.140625" style="1" customWidth="1"/>
    <col min="10" max="10" width="17.8515625" style="1" customWidth="1"/>
    <col min="11" max="11" width="17.28125" style="1" customWidth="1"/>
    <col min="12" max="13" width="18.140625" style="1" customWidth="1"/>
    <col min="14" max="16384" width="9.140625" style="1" customWidth="1"/>
  </cols>
  <sheetData>
    <row r="1" ht="15.75">
      <c r="K1" s="2"/>
    </row>
    <row r="2" ht="15.75">
      <c r="K2" s="3"/>
    </row>
    <row r="3" ht="15.75">
      <c r="K3" s="3"/>
    </row>
    <row r="4" spans="11:13" ht="15.75">
      <c r="K4" s="3"/>
      <c r="M4" s="4"/>
    </row>
    <row r="5" ht="15.75">
      <c r="K5" s="3"/>
    </row>
    <row r="6" spans="1:13" ht="15.75">
      <c r="A6" s="5"/>
      <c r="B6" s="6"/>
      <c r="C6" s="6"/>
      <c r="D6" s="6"/>
      <c r="E6" s="6"/>
      <c r="F6" s="6"/>
      <c r="G6" s="6"/>
      <c r="H6" s="6"/>
      <c r="I6" s="6"/>
      <c r="J6" s="6"/>
      <c r="K6" s="7"/>
      <c r="L6" s="6" t="s">
        <v>30</v>
      </c>
      <c r="M6" s="8"/>
    </row>
    <row r="7" spans="1:12" ht="16.5" thickBot="1">
      <c r="A7" s="6" t="s">
        <v>36</v>
      </c>
      <c r="B7" s="9"/>
      <c r="C7" s="9"/>
      <c r="D7" s="9"/>
      <c r="E7" s="9"/>
      <c r="F7" s="10"/>
      <c r="G7" s="10"/>
      <c r="H7" s="10"/>
      <c r="I7" s="11"/>
      <c r="J7" s="12"/>
      <c r="K7" s="13"/>
      <c r="L7" s="1" t="s">
        <v>28</v>
      </c>
    </row>
    <row r="8" spans="1:13" ht="32.25" customHeight="1" thickBot="1">
      <c r="A8" s="57" t="s">
        <v>22</v>
      </c>
      <c r="B8" s="60" t="s">
        <v>0</v>
      </c>
      <c r="C8" s="61"/>
      <c r="D8" s="61"/>
      <c r="E8" s="61"/>
      <c r="F8" s="61"/>
      <c r="G8" s="61"/>
      <c r="H8" s="61"/>
      <c r="I8" s="61"/>
      <c r="J8" s="62"/>
      <c r="K8" s="14" t="s">
        <v>1</v>
      </c>
      <c r="L8" s="70" t="s">
        <v>2</v>
      </c>
      <c r="M8" s="54" t="s">
        <v>23</v>
      </c>
    </row>
    <row r="9" spans="1:13" ht="15.75" customHeight="1">
      <c r="A9" s="58"/>
      <c r="B9" s="63" t="s">
        <v>13</v>
      </c>
      <c r="C9" s="63" t="s">
        <v>3</v>
      </c>
      <c r="D9" s="63" t="s">
        <v>25</v>
      </c>
      <c r="E9" s="63" t="s">
        <v>15</v>
      </c>
      <c r="F9" s="66" t="s">
        <v>4</v>
      </c>
      <c r="G9" s="63" t="s">
        <v>24</v>
      </c>
      <c r="H9" s="63" t="s">
        <v>27</v>
      </c>
      <c r="I9" s="63" t="s">
        <v>17</v>
      </c>
      <c r="J9" s="63" t="s">
        <v>29</v>
      </c>
      <c r="K9" s="68" t="s">
        <v>5</v>
      </c>
      <c r="L9" s="71"/>
      <c r="M9" s="55"/>
    </row>
    <row r="10" spans="1:13" ht="97.5" customHeight="1" thickBot="1">
      <c r="A10" s="59"/>
      <c r="B10" s="64"/>
      <c r="C10" s="64"/>
      <c r="D10" s="64"/>
      <c r="E10" s="65"/>
      <c r="F10" s="67"/>
      <c r="G10" s="65"/>
      <c r="H10" s="65"/>
      <c r="I10" s="64"/>
      <c r="J10" s="64"/>
      <c r="K10" s="69"/>
      <c r="L10" s="71"/>
      <c r="M10" s="56"/>
    </row>
    <row r="11" spans="1:13" ht="41.25" customHeight="1" thickBot="1">
      <c r="A11" s="51" t="s">
        <v>6</v>
      </c>
      <c r="B11" s="15">
        <f>5000+1000+5000</f>
        <v>11000</v>
      </c>
      <c r="C11" s="15">
        <v>1300000</v>
      </c>
      <c r="D11" s="15">
        <f>750000+400000</f>
        <v>1150000</v>
      </c>
      <c r="E11" s="15">
        <v>0</v>
      </c>
      <c r="F11" s="16">
        <v>0</v>
      </c>
      <c r="G11" s="16">
        <v>15000</v>
      </c>
      <c r="H11" s="16">
        <f>42000+17000</f>
        <v>59000</v>
      </c>
      <c r="I11" s="15">
        <f>4000+4000+8000+8000</f>
        <v>24000</v>
      </c>
      <c r="J11" s="15">
        <f>26000+17000+85000</f>
        <v>128000</v>
      </c>
      <c r="K11" s="15">
        <v>170000</v>
      </c>
      <c r="L11" s="17">
        <f>B11+C11+D11+E11+F11+G11+I11+J11+K11</f>
        <v>2798000</v>
      </c>
      <c r="M11" s="48">
        <f>255255+4832+255255+4832+284427+4832</f>
        <v>809433</v>
      </c>
    </row>
    <row r="12" spans="1:13" ht="48" thickBot="1">
      <c r="A12" s="18" t="s">
        <v>7</v>
      </c>
      <c r="B12" s="19"/>
      <c r="C12" s="20">
        <v>300000</v>
      </c>
      <c r="D12" s="20">
        <f>450000+150000</f>
        <v>600000</v>
      </c>
      <c r="E12" s="20"/>
      <c r="F12" s="21">
        <v>0</v>
      </c>
      <c r="G12" s="21"/>
      <c r="H12" s="21"/>
      <c r="I12" s="20">
        <v>0</v>
      </c>
      <c r="J12" s="20"/>
      <c r="K12" s="20">
        <v>80000</v>
      </c>
      <c r="L12" s="17">
        <f>B12+C12+D12+E12+F12+I12+J12+K12</f>
        <v>980000</v>
      </c>
      <c r="M12" s="49">
        <f>145860+145860+145860</f>
        <v>437580</v>
      </c>
    </row>
    <row r="13" spans="1:13" ht="16.5" thickBot="1">
      <c r="A13" s="22" t="s">
        <v>8</v>
      </c>
      <c r="B13" s="19"/>
      <c r="C13" s="20">
        <v>400000</v>
      </c>
      <c r="D13" s="20">
        <v>420000</v>
      </c>
      <c r="E13" s="20"/>
      <c r="F13" s="21">
        <v>0</v>
      </c>
      <c r="G13" s="21"/>
      <c r="H13" s="21"/>
      <c r="I13" s="20"/>
      <c r="J13" s="20"/>
      <c r="K13" s="20">
        <v>80000</v>
      </c>
      <c r="L13" s="17">
        <f aca="true" t="shared" si="0" ref="L13:L19">B13+C13+E13+F13+I13+J13+K13</f>
        <v>480000</v>
      </c>
      <c r="M13" s="49">
        <f>196911+4832+196911+4832+196911+4832</f>
        <v>605229</v>
      </c>
    </row>
    <row r="14" spans="1:13" ht="16.5" thickBot="1">
      <c r="A14" s="22" t="s">
        <v>9</v>
      </c>
      <c r="B14" s="19"/>
      <c r="C14" s="20">
        <v>400000</v>
      </c>
      <c r="D14" s="20">
        <v>472000</v>
      </c>
      <c r="E14" s="20"/>
      <c r="F14" s="21">
        <v>0</v>
      </c>
      <c r="G14" s="21"/>
      <c r="H14" s="21"/>
      <c r="I14" s="20"/>
      <c r="J14" s="20"/>
      <c r="K14" s="20"/>
      <c r="L14" s="17">
        <f t="shared" si="0"/>
        <v>400000</v>
      </c>
      <c r="M14" s="49"/>
    </row>
    <row r="15" spans="1:13" ht="16.5" thickBot="1">
      <c r="A15" s="22" t="s">
        <v>10</v>
      </c>
      <c r="B15" s="19"/>
      <c r="C15" s="20"/>
      <c r="D15" s="20"/>
      <c r="E15" s="20"/>
      <c r="F15" s="21">
        <v>0</v>
      </c>
      <c r="G15" s="21"/>
      <c r="H15" s="21"/>
      <c r="I15" s="20"/>
      <c r="J15" s="20"/>
      <c r="K15" s="20"/>
      <c r="L15" s="17">
        <f t="shared" si="0"/>
        <v>0</v>
      </c>
      <c r="M15" s="49"/>
    </row>
    <row r="16" spans="1:13" ht="16.5" thickBot="1">
      <c r="A16" s="22" t="s">
        <v>11</v>
      </c>
      <c r="B16" s="19"/>
      <c r="C16" s="20"/>
      <c r="D16" s="20"/>
      <c r="E16" s="20"/>
      <c r="F16" s="21">
        <v>0</v>
      </c>
      <c r="G16" s="21"/>
      <c r="H16" s="21"/>
      <c r="I16" s="20"/>
      <c r="J16" s="20"/>
      <c r="K16" s="20"/>
      <c r="L16" s="17">
        <f t="shared" si="0"/>
        <v>0</v>
      </c>
      <c r="M16" s="49"/>
    </row>
    <row r="17" spans="1:13" ht="16.5" thickBot="1">
      <c r="A17" s="23" t="s">
        <v>14</v>
      </c>
      <c r="B17" s="24"/>
      <c r="C17" s="25">
        <v>4004000</v>
      </c>
      <c r="D17" s="25">
        <v>3328000</v>
      </c>
      <c r="E17" s="25"/>
      <c r="F17" s="26"/>
      <c r="G17" s="26"/>
      <c r="H17" s="26"/>
      <c r="I17" s="25"/>
      <c r="J17" s="25">
        <v>376000</v>
      </c>
      <c r="K17" s="25"/>
      <c r="L17" s="17">
        <f t="shared" si="0"/>
        <v>4380000</v>
      </c>
      <c r="M17" s="49"/>
    </row>
    <row r="18" spans="1:13" ht="16.5" thickBot="1">
      <c r="A18" s="27" t="s">
        <v>16</v>
      </c>
      <c r="B18" s="19"/>
      <c r="C18" s="20"/>
      <c r="D18" s="20"/>
      <c r="E18" s="20"/>
      <c r="F18" s="21"/>
      <c r="G18" s="21"/>
      <c r="H18" s="21"/>
      <c r="I18" s="20"/>
      <c r="J18" s="20"/>
      <c r="K18" s="20"/>
      <c r="L18" s="17">
        <f t="shared" si="0"/>
        <v>0</v>
      </c>
      <c r="M18" s="49">
        <f>729300+157092+729300+157092+729300+157092</f>
        <v>2659176</v>
      </c>
    </row>
    <row r="19" spans="1:13" ht="16.5" thickBot="1">
      <c r="A19" s="28" t="s">
        <v>26</v>
      </c>
      <c r="B19" s="29"/>
      <c r="C19" s="30"/>
      <c r="D19" s="30"/>
      <c r="E19" s="30"/>
      <c r="F19" s="31"/>
      <c r="G19" s="31"/>
      <c r="H19" s="31"/>
      <c r="I19" s="30"/>
      <c r="J19" s="30"/>
      <c r="K19" s="30"/>
      <c r="L19" s="17">
        <f t="shared" si="0"/>
        <v>0</v>
      </c>
      <c r="M19" s="49">
        <f>401115+82680+9664+401115+82680+9664+401115+82680+9664</f>
        <v>1480377</v>
      </c>
    </row>
    <row r="20" spans="1:13" ht="16.5" thickBot="1">
      <c r="A20" s="32" t="s">
        <v>12</v>
      </c>
      <c r="B20" s="33">
        <f>SUM(B11:B16)</f>
        <v>11000</v>
      </c>
      <c r="C20" s="33">
        <f>SUM(C11:C17)</f>
        <v>6404000</v>
      </c>
      <c r="D20" s="33">
        <f>SUM(D11:D19)</f>
        <v>5970000</v>
      </c>
      <c r="E20" s="33">
        <f>SUM(E11:E17)</f>
        <v>0</v>
      </c>
      <c r="F20" s="33">
        <f>SUM(F11:F17)</f>
        <v>0</v>
      </c>
      <c r="G20" s="33">
        <f>SUM(G11:G19)</f>
        <v>15000</v>
      </c>
      <c r="H20" s="33">
        <f>SUM(H11:H19)</f>
        <v>59000</v>
      </c>
      <c r="I20" s="33">
        <f>SUM(I11:I16)</f>
        <v>24000</v>
      </c>
      <c r="J20" s="33">
        <f>SUM(J11:J19)</f>
        <v>504000</v>
      </c>
      <c r="K20" s="33">
        <f>SUM(K11:K16)</f>
        <v>330000</v>
      </c>
      <c r="L20" s="33">
        <f>SUM(L11:L19)</f>
        <v>9038000</v>
      </c>
      <c r="M20" s="33">
        <f>SUM(M11:M19)</f>
        <v>5991795</v>
      </c>
    </row>
    <row r="21" spans="9:13" ht="15.75">
      <c r="I21" s="3" t="s">
        <v>18</v>
      </c>
      <c r="M21" s="3"/>
    </row>
    <row r="22" spans="1:13" ht="94.5">
      <c r="A22" s="34"/>
      <c r="B22" s="35"/>
      <c r="C22" s="36"/>
      <c r="D22" s="36"/>
      <c r="E22" s="37"/>
      <c r="F22" s="36">
        <v>10404000</v>
      </c>
      <c r="G22" s="35"/>
      <c r="H22" s="35"/>
      <c r="I22" s="38" t="s">
        <v>33</v>
      </c>
      <c r="J22" s="39"/>
      <c r="M22" s="53">
        <v>5992000</v>
      </c>
    </row>
    <row r="23" spans="1:13" ht="15.75">
      <c r="A23" s="40"/>
      <c r="B23" s="41"/>
      <c r="C23" s="5"/>
      <c r="D23" s="5"/>
      <c r="E23" s="5"/>
      <c r="F23" s="5"/>
      <c r="I23" s="42"/>
      <c r="J23" s="43"/>
      <c r="M23" s="44"/>
    </row>
    <row r="24" spans="1:10" ht="31.5">
      <c r="A24" s="40"/>
      <c r="B24" s="41"/>
      <c r="I24" s="42" t="s">
        <v>34</v>
      </c>
      <c r="J24" s="43"/>
    </row>
    <row r="25" spans="1:2" ht="15.75">
      <c r="A25" s="34" t="s">
        <v>21</v>
      </c>
      <c r="B25" s="45"/>
    </row>
    <row r="26" spans="1:10" ht="47.25">
      <c r="A26" s="46" t="s">
        <v>19</v>
      </c>
      <c r="B26" s="50">
        <v>10000</v>
      </c>
      <c r="C26" s="47" t="s">
        <v>31</v>
      </c>
      <c r="D26" s="47" t="s">
        <v>32</v>
      </c>
      <c r="E26" s="47"/>
      <c r="F26" s="47"/>
      <c r="J26" s="52" t="s">
        <v>35</v>
      </c>
    </row>
    <row r="27" spans="1:2" ht="15.75">
      <c r="A27" s="46" t="s">
        <v>20</v>
      </c>
      <c r="B27" s="50">
        <v>1000</v>
      </c>
    </row>
    <row r="28" spans="1:2" ht="15.75">
      <c r="A28" s="34" t="s">
        <v>2</v>
      </c>
      <c r="B28" s="36">
        <f>SUM(B26:B27)</f>
        <v>11000</v>
      </c>
    </row>
  </sheetData>
  <mergeCells count="14">
    <mergeCell ref="G9:G10"/>
    <mergeCell ref="K9:K10"/>
    <mergeCell ref="L8:L10"/>
    <mergeCell ref="H9:H10"/>
    <mergeCell ref="M8:M10"/>
    <mergeCell ref="A8:A10"/>
    <mergeCell ref="B8:J8"/>
    <mergeCell ref="I9:I10"/>
    <mergeCell ref="J9:J10"/>
    <mergeCell ref="E9:E10"/>
    <mergeCell ref="D9:D10"/>
    <mergeCell ref="B9:B10"/>
    <mergeCell ref="C9:C10"/>
    <mergeCell ref="F9:F10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hunedoara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crucins</cp:lastModifiedBy>
  <cp:lastPrinted>2022-03-16T06:59:12Z</cp:lastPrinted>
  <dcterms:created xsi:type="dcterms:W3CDTF">2015-01-28T12:21:05Z</dcterms:created>
  <dcterms:modified xsi:type="dcterms:W3CDTF">2022-03-17T08:18:55Z</dcterms:modified>
  <cp:category/>
  <cp:version/>
  <cp:contentType/>
  <cp:contentStatus/>
</cp:coreProperties>
</file>